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23\1 výzva\"/>
    </mc:Choice>
  </mc:AlternateContent>
  <xr:revisionPtr revIDLastSave="0" documentId="13_ncr:1_{1248D45C-109F-4A11-8F3F-5B8DE28D02C8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technika'!$B$6:$V$34</definedName>
    <definedName name="_xlnm.Print_Area" localSheetId="0">'Výpočetní technika'!$B$1:$T$43</definedName>
  </definedNames>
  <calcPr calcId="191029"/>
</workbook>
</file>

<file path=xl/calcChain.xml><?xml version="1.0" encoding="utf-8"?>
<calcChain xmlns="http://schemas.openxmlformats.org/spreadsheetml/2006/main">
  <c r="S27" i="1" l="1"/>
  <c r="T27" i="1"/>
  <c r="P27" i="1"/>
  <c r="S23" i="1"/>
  <c r="T23" i="1"/>
  <c r="P23" i="1"/>
  <c r="S15" i="1" l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4" i="1"/>
  <c r="T24" i="1"/>
  <c r="S25" i="1"/>
  <c r="T25" i="1"/>
  <c r="S26" i="1"/>
  <c r="T26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P15" i="1"/>
  <c r="P16" i="1"/>
  <c r="P17" i="1"/>
  <c r="P18" i="1"/>
  <c r="P19" i="1"/>
  <c r="P20" i="1"/>
  <c r="P21" i="1"/>
  <c r="P22" i="1"/>
  <c r="P24" i="1"/>
  <c r="P25" i="1"/>
  <c r="P26" i="1"/>
  <c r="P28" i="1"/>
  <c r="P29" i="1"/>
  <c r="P30" i="1"/>
  <c r="P31" i="1"/>
  <c r="P32" i="1"/>
  <c r="P33" i="1"/>
  <c r="P34" i="1"/>
  <c r="S11" i="1" l="1"/>
  <c r="T11" i="1"/>
  <c r="S12" i="1"/>
  <c r="T12" i="1"/>
  <c r="S13" i="1"/>
  <c r="T13" i="1"/>
  <c r="S14" i="1"/>
  <c r="T14" i="1"/>
  <c r="P11" i="1"/>
  <c r="P12" i="1"/>
  <c r="P13" i="1"/>
  <c r="P14" i="1"/>
  <c r="S10" i="1" l="1"/>
  <c r="T10" i="1"/>
  <c r="P10" i="1"/>
  <c r="S9" i="1" l="1"/>
  <c r="T9" i="1"/>
  <c r="P9" i="1"/>
  <c r="S8" i="1" l="1"/>
  <c r="T8" i="1"/>
  <c r="P8" i="1"/>
  <c r="P7" i="1" l="1"/>
  <c r="Q37" i="1" s="1"/>
  <c r="S7" i="1" l="1"/>
  <c r="R37" i="1" s="1"/>
  <c r="T7" i="1"/>
</calcChain>
</file>

<file path=xl/sharedStrings.xml><?xml version="1.0" encoding="utf-8"?>
<sst xmlns="http://schemas.openxmlformats.org/spreadsheetml/2006/main" count="194" uniqueCount="124">
  <si>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</si>
  <si>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</si>
  <si>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</si>
  <si>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</si>
  <si>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</si>
  <si>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</si>
  <si>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</si>
  <si>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</si>
  <si>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</si>
  <si>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</si>
  <si>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</si>
  <si>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</si>
  <si>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30231000-7 - Počítačové monitory a konzoly</t>
  </si>
  <si>
    <t xml:space="preserve">30233130-1 - Magnetické diskové paměťové jednotky </t>
  </si>
  <si>
    <t xml:space="preserve">30233132-5 - Diskové jednotky </t>
  </si>
  <si>
    <t xml:space="preserve">30234000-8 - Média pro ukládání dat </t>
  </si>
  <si>
    <t>30234600-4 - Flash paměť</t>
  </si>
  <si>
    <t xml:space="preserve">30237000-9 - Součásti, příslušenství a doplňky pro počítače </t>
  </si>
  <si>
    <t>30237134-7 - Grafické akcelerátory</t>
  </si>
  <si>
    <t xml:space="preserve">30237410-6 - Počítačová myš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</si>
  <si>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</si>
  <si>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</si>
  <si>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</si>
  <si>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</si>
  <si>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</si>
  <si>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</si>
  <si>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</si>
  <si>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</si>
  <si>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</si>
  <si>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</si>
  <si>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</si>
  <si>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</si>
  <si>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</si>
  <si>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</si>
  <si>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</si>
  <si>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</si>
  <si>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</si>
  <si>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</si>
  <si>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123 - 2021 </t>
  </si>
  <si>
    <t>HDMI kabel</t>
  </si>
  <si>
    <t>Ing. Milan Pinte, Ph.D.,
Tel.: 37763 8003</t>
  </si>
  <si>
    <t xml:space="preserve">Univerzitní 22, 
301 00 Plzeň,
Fakulta strojní - Děkanát,
místnost UV 205 </t>
  </si>
  <si>
    <t>HDMI kabel, verze 2.0b, HDR.
Rychlost datového přenosu až 18 Gbit/s, Ethernet, pozlacené konektory, s podporou rozlišení 8K.
délka kabelu min. 1 m - max. 1,4 m.</t>
  </si>
  <si>
    <t>Pevný disk</t>
  </si>
  <si>
    <t>Napájecí adaptér</t>
  </si>
  <si>
    <t>Flash disk</t>
  </si>
  <si>
    <t>Paměťová karta</t>
  </si>
  <si>
    <t>Zdroj pro dokovací stanici</t>
  </si>
  <si>
    <t>Petra Peckertová, 
Tel.: 792 303 948,
37763 4601</t>
  </si>
  <si>
    <t>Univerzitní 26, 
301 00 Plzeň, 
Fakulta elektrotechnická
Katedra elektrotechniky a počítačového modelování,
 6. patro - místnost EK 618</t>
  </si>
  <si>
    <t>Technologie SSD.
Kapacita min. 120 GB.
Formát disku: 2,5".
Rozhraní: SATA 6 Gb/s.
Rychlost čtení min. 500 MB/s.
Rychlost zápisu min. 380 MB/s.</t>
  </si>
  <si>
    <t>Musí být kompatibilní s DELL Latitude 5590.
Musí mít porty:
minimálně 1 x USB-C 3.1 2. gen.
minimálně 1 x USB-A 3.1 1. gen.
minimálně 2 x DisplayPort 1.4
minimálně 1 x HDMI 2.0b
Napájecí adaptér 130 W.</t>
  </si>
  <si>
    <t>Dokovací stanice pro notebook Dell Latitude 5590</t>
  </si>
  <si>
    <t>Klasická konstrukce se sundavací krytkou.
Kapacita úložiště minimálně 32 GB.
Rychlost čtení 90 MB/s nebo rychlejší.
Rychlost zápisu 20 MB/s nebo rychlejší.
Rozhraní USB 3.0. nebo novější.</t>
  </si>
  <si>
    <t>Karta typu SDXC.
Kapacita alespoň 128 GB.
Rychlostní třída Class 10 a UHS-I.
Rychlost čtení alespoň 100 MB/s.
Kompatibilní se zařízeními s OS Android.
Odolná proti rentgenovému záření, vodě, vysokým teplotám a vibracím.
Součástí balení musí být SD adaptér.</t>
  </si>
  <si>
    <t>Kompatibilní s notebookem HP Probook 650 G4.
Vstupní napětí 230 V.
Výstupní napětí 19,5 V.
Výstupní proud 3,34 A.
Maximální výkon 65 W.
Musí to být včetně přívodního kabelu do sítě.</t>
  </si>
  <si>
    <t>USB flash disk</t>
  </si>
  <si>
    <t>Bc. Jitka Vlasáková,
Tel.: 602 135 390, 
E-mail: jvlasako@ksa.zcu.cz</t>
  </si>
  <si>
    <t>Sedláčkova 15,
301 00 Plzeň, 
Fakulta filozofická - Katedra antropologie,
místnost SP 308</t>
  </si>
  <si>
    <t>Flash disk USB 3.2 Gen 1 (USB 3.0), USB-A.
Kapacita min. 64 GB.
Rychlost zápisu min. 10 MB/s.
Rychlost čtení min. 100 MB/s.
S vysouvacím konektorem, plast.</t>
  </si>
  <si>
    <t>USB hub</t>
  </si>
  <si>
    <t>HDMI kabel, délka cca 1,5 m.</t>
  </si>
  <si>
    <t>HDD disk</t>
  </si>
  <si>
    <t>do 31.12.2021</t>
  </si>
  <si>
    <t>Mgr. Jan Král,
Tel.: 37763 6123</t>
  </si>
  <si>
    <t>Klatovská 51, 
301 00 Plzeň,
Fakulta pedagogická - Děkanát,
Středisko správy počítačové sítě
místnost KL 221</t>
  </si>
  <si>
    <t xml:space="preserve">Bezdrátová myš </t>
  </si>
  <si>
    <t>Ergonimie: univerzální.
citlivost senzoru min. 1200 DPI.
Počet tlačítek: 3.
Snímač pohybu: BlueEye.
Bezdrátová technologie: Radio Frequency.
Hmotnostní kategorie: lehká (do 89 g).
Preferovaná barva černá.</t>
  </si>
  <si>
    <t>Externí USB Hub.
4 porty USB 3.0 (zpětně kompatibilní s USB 2.0).
Umožňující vysokorychlostní přenos dat (5 Gb/s).
Funkce Plug &amp; Play.
Kabel min. 20 cm.
Napájení z USB sběrnice.
Přepěťová a proudová ochrana, informační LED dioda.
Hliníkové tělo.</t>
  </si>
  <si>
    <t>USB flash disk.
Kapacita min. 64GB.
Min. udávaná rychlost čtení 180 MB/s.
Min. udávaná rychlost zápisu 70 MB/s.
Kovové odolné provedení.
Kontrolní LED diaoda.
Záruka min. 5 let.</t>
  </si>
  <si>
    <t>Záruka na zboží min. 60 měsíců.</t>
  </si>
  <si>
    <t>Presenter</t>
  </si>
  <si>
    <t>Připojení: USB.
Bezdrátová technologie: Radio Frequency.
Ergonomie: univerzální.
Hmotnostní kategorie: lehká (do 89 g).
Červené laserové ukazovátko.
Napájení: 2x AAA baterie.
Dosah min. 15 m.</t>
  </si>
  <si>
    <t>Formát 2,5".
Min. 1 TB.
Rychlost otáčení ploten min. 7 200 rpm.
Min. rychlost čtení a zápisu 16O MB/s.
Vyrovnávací paměť min. 128 MB.
Rozhraní SATA 6GB/s.</t>
  </si>
  <si>
    <t>Box pro 2,5" disk</t>
  </si>
  <si>
    <t>Pro 2,5" disk.
Odolnost vůči prachu a vodě.
Odolný vůči nárazu (gumový pás/hrana tlumící náraz + pružné vnitřní uchycení).
Rozhraní USB 3.0.
Vlastní kabel.
Výška disku až 9,5 mm.</t>
  </si>
  <si>
    <t>Externí box s vysokorychlostním rozhraním USB 3.0 a SATA 6G pro připojení 3.5" SATA disky.
Kovové odolně tělo, jednoduchá montáž.
Konektor USB 3.0B.
Kabel USB3.0 A-B musí být součástí dodávky.</t>
  </si>
  <si>
    <t>ANO</t>
  </si>
  <si>
    <t>"ELIXIR-CZ"
LM2018131</t>
  </si>
  <si>
    <t>TZ inv.č. 219248</t>
  </si>
  <si>
    <t>Ing. Markéta Lintimerová,
Tel.: 37763 2543</t>
  </si>
  <si>
    <t>Technická 8,
301 00 Plzeň,
budova Fakulty aplikovaných věd - NTIS,
místnost  UN 526</t>
  </si>
  <si>
    <t>Monitor min. 34"</t>
  </si>
  <si>
    <t>Min. úhlopříčka 34 palců.
Min. rozlišení 3440 x 1400.
Zakřivení 1500R.
Jas min. 300 cd/m2.
Typ panelu VA nebo IPS.
Rozhraní min. 1xDP 1.2, HDMI a USB-C 3.2.
Vestavěná dokovací stanice USB-C s přenosem obrazu a nabíjením ntb min. 65W.
USB Hub s min. 4x USB-A. 
Konektor RJ45 s rychlostí min. 1G  (možno nahradit USB-A síťovou kartou).
Audio out 3,5 mm konektor (možno nahradit USB-A zvukovou kartou).
Kabel USB-C/USB-C.</t>
  </si>
  <si>
    <t>Pamětový modul do notebooku</t>
  </si>
  <si>
    <t>Ing. Vladimír Lukeš, Ph.D.,
Tel.: 37763 9168</t>
  </si>
  <si>
    <t>Technická 8, 
301 00 Plzeň, 
Fakulta aplikovaných věd - Katedra mechaniky,
místnost UN 450</t>
  </si>
  <si>
    <t>16GB DDR4 SODIMM 3200MHz, kompatibilní s Dell Latitude 5411.</t>
  </si>
  <si>
    <t>Grafická karta</t>
  </si>
  <si>
    <t>Ing. Ladislav Pešička,
Tel.: 37763 2469</t>
  </si>
  <si>
    <t>Technická 8,
301 00 Plzeň,
Fakulta aplikovaných věd -
Katedra informatiky a výpočetní techniky,
místnost UN 358</t>
  </si>
  <si>
    <t>Dedikovaná grafická karta pro akceleraci výpočtů s neuronovými sítěmi.
Paměť minimálně 12 GB typu GDDR6 nebo lepší.
Rozhraní PCI-e Gen 4.
Podpora akceleračního rozhranní CUDA 8.6 nebo vyšší.
Počet stream procesorů minimálně 3 500.
Frekvence jádra při boost clock minimálně 1750 MHz.
Frekvence paměti minimálně 1800 MHz.
Spotřeba energie maximálně 180 W.</t>
  </si>
  <si>
    <t>SSD disk</t>
  </si>
  <si>
    <t>Externí mechanika</t>
  </si>
  <si>
    <t>Typ mechaniky: CD a DVD vypalovačka, tenká, externí.
Konektor pro připojení: USB-A.
Typ USB: min. 2.0.
Napájení přes USB.
Max. rychlost čtení a zápisu CD: min. 24x.
Max. rychlost čtení a zápisu DVD: min. 8x.
Podpora formátů: min. DVD±R(DL)/RW, CD-R/RW.</t>
  </si>
  <si>
    <t>Filip Bušek,
Tel.: 37763 5219,
E-mail: busekf@ujp.zcu.cz</t>
  </si>
  <si>
    <t>Univerzitní 2732/8, 
301 00 Plzeň,
Ústav jazykové přípravy,
místnost UU 306</t>
  </si>
  <si>
    <t>SSD pro upgrade kanceářského PC. 
Typ úložiště: SSD.
Formát 2,5".
Kapacita min. 250GB.
Rychlost náhodného čtení min. 98 000 IOPS.
Rychlost náhodného zápisu min. 88 000 IOPS.
Interní rozhraní SATA III.
Rychlost čtení min. 550 MB/s.
Rychlost zápisu min. 520 MB/s.
Životnost min. 150 TBW.</t>
  </si>
  <si>
    <t>Batoh na notebook</t>
  </si>
  <si>
    <t>Brašna na notebook</t>
  </si>
  <si>
    <t>Batoh na notebook o velikosti úhlopříčky 15,6", max. 16".
Nepromokavá úprava, nastavitelné ramenní popruhy, popruh do ruky, protinárazové vlastnosti, vnitřní kapsy.
Barva se preferuje černá nebo šedá.</t>
  </si>
  <si>
    <t>Brašna na notebook o velikosti úhlopříčky 15,6", max. 16".
Nepromokavá úprava, protinárazové vlastnosti, popruh přes rameno a do ruky, vnitřní kapsy.
Barva se preferuje černá nebo šedá.</t>
  </si>
  <si>
    <t>Brašna na notebook o velikosti úhlopříčky 15,6", max. 16".
Nepromokavá úprava, protinárazové vlastnosti, popruh přes rameno a do ruky, vnitřní kapsy.
Barva se preferuje červená, modrá nebo šedá.</t>
  </si>
  <si>
    <t>Hana Menclová, 
Tel.: 37763 4853,
602 167 797</t>
  </si>
  <si>
    <t>Kollárova 19, 
301 00 Plzeň,
Správa kolejí a menz, 
místnost KO 222</t>
  </si>
  <si>
    <t>Dokovací stanice</t>
  </si>
  <si>
    <t>Jana Lukášová, 
Tel.: 37763 1351</t>
  </si>
  <si>
    <t>Univerzitní 20,
301 00 Plzeň,
Informační a poradenské centrum,
místnost UI 213</t>
  </si>
  <si>
    <t>Dokovací stanice kompatibilní s Dell Latitude 3510.
Připojení min. 2 monitorů s rozlišením FHD @ 60Hz.
Připojení dokovací stanice k notebooku přes konektor USB typ C, včetně nabíjení.
Napájecí adaptér minimálně 130 W.
Zapínací tlačítko na dokovací stanici.
Minimální počet a typ konektorů:
1x HDMI
2x DisplayPort
1x RJ45 s podporou MAC address pass-through a PXE
3x USB-A 3.1 Gen 1
2x USB-C 3.1 Gen 2
1x kombinovaný sluchátkový port 3,5 mm
1x sluchátkový výstup 3,5
Záruka min. 3 roky.</t>
  </si>
  <si>
    <t>Záruka na zboží min. 36 měsíců.</t>
  </si>
  <si>
    <t>Rozhraní SATA 6 Gb/s.
Velikost disku 2,5".
Kapacita disku min. 500 GB.
Rychlost sekvenčního čtení min. 560 MB/sec.
Rychlost sekvenčního zápisu min. 510 MB/sec.
Náhodné čtení 95000 IOPS.
Náhodný zápis 90000 IOPS.
Životnost min. 180 TBW.
Záruka min. 5 let.</t>
  </si>
  <si>
    <t>SWITCH - přepínač pro SOHO využití</t>
  </si>
  <si>
    <t>PhDr. Jan Mašek, Ph.D.,
Tel.: 604 868 346,
37763 6473</t>
  </si>
  <si>
    <t>Klatovská 51, 
301 00 Plzeň,
Fakulta pedagogická - Katedra výtvarné výchovy a kultury,
místnost KL 324</t>
  </si>
  <si>
    <t>8 portů RJ-45 10/100/1000Mb/s, 2000 Mb/s na port, neblokující šířka pásma 16 Gb/s.
Diagnostické LED.
Buffer 192KB.
Databáze MAC adres pro 4 000 záznamů,.
Podpora IEEE 802.1p.</t>
  </si>
  <si>
    <t>Externí pevný disk pro archivací výlsedků výzkumu</t>
  </si>
  <si>
    <t>TL02000288 - Proměna etických aspektů s nástupem žurnalistiky umělé inteligence</t>
  </si>
  <si>
    <t>Ing. Miloslav Konopík, Ph.D.,
Tel.: 37763 2418</t>
  </si>
  <si>
    <t>Technická 8,
301 00 Plzeň, 
Fakulta aplikovaných věd -
Katedra informatiky a výpočetní techniky, 
místnost UN 334</t>
  </si>
  <si>
    <t>Kapacita úložiště: nejméně 8 TB.
Externí rozhraní: USB 3.2 Gen 1 (USB 3.0).
Formát: 3,5".
Záruka min. 5 let.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</si>
  <si>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</si>
  <si>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Určený pro notebooky s tenkým konektorem 4,5 mm.
Kompatibilní s notebookem HP ZBook 15 G6.
Výkon 150 W.
Adaptér musí být dodaný s koncovkou pro českou zástrčku.
Součástí musí být kabel dlouhý alespoň 1,8 m.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</si>
  <si>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* Pro elektronické displeje včetně televizorů, počítačové monitory a digitální informační displeje nutno doložit energetický štítek (příloha nabídky).</t>
  </si>
  <si>
    <r>
      <t>Odkaz na splnění požadavku Energy star nebo TCO Certified.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</si>
</sst>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2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6" borderId="15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3" fillId="6" borderId="25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27" xfId="0" applyFont="1" applyFill="1" applyBorder="1" applyAlignment="1">
      <alignment horizontal="left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left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14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left" vertical="center" wrapText="1"/>
    </xf>
    <xf numFmtId="164" fontId="0" fillId="3" borderId="29" xfId="0" applyNumberFormat="1" applyFill="1" applyBorder="1" applyAlignment="1">
      <alignment horizontal="right" vertical="center" indent="1"/>
    </xf>
    <xf numFmtId="0" fontId="2" fillId="3" borderId="29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0" fontId="2" fillId="3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3" fontId="0" fillId="2" borderId="32" xfId="0" applyNumberForma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3" fontId="0" fillId="3" borderId="33" xfId="0" applyNumberFormat="1" applyFill="1" applyBorder="1" applyAlignment="1">
      <alignment horizontal="center" vertical="center" wrapText="1"/>
    </xf>
    <xf numFmtId="0" fontId="0" fillId="3" borderId="33" xfId="0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left" vertical="center" wrapText="1"/>
    </xf>
    <xf numFmtId="164" fontId="0" fillId="0" borderId="33" xfId="0" applyNumberFormat="1" applyBorder="1" applyAlignment="1">
      <alignment horizontal="right" vertical="center" indent="1"/>
    </xf>
    <xf numFmtId="164" fontId="0" fillId="3" borderId="33" xfId="0" applyNumberFormat="1" applyFill="1" applyBorder="1" applyAlignment="1">
      <alignment horizontal="right" vertical="center" indent="1"/>
    </xf>
    <xf numFmtId="165" fontId="0" fillId="0" borderId="33" xfId="0" applyNumberFormat="1" applyBorder="1" applyAlignment="1">
      <alignment horizontal="right" vertical="center" indent="1"/>
    </xf>
    <xf numFmtId="0" fontId="0" fillId="0" borderId="33" xfId="0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3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9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164" fontId="13" fillId="0" borderId="1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2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27" xfId="0" applyFont="1" applyFill="1" applyBorder="1" applyAlignment="1" applyProtection="1">
      <alignment horizontal="left" vertical="center" wrapText="1" indent="1"/>
      <protection locked="0"/>
    </xf>
    <xf numFmtId="0" fontId="16" fillId="4" borderId="7" xfId="0" applyFont="1" applyFill="1" applyBorder="1" applyAlignment="1" applyProtection="1">
      <alignment horizontal="left" vertical="center" wrapText="1" indent="1"/>
      <protection locked="0"/>
    </xf>
    <xf numFmtId="0" fontId="16" fillId="4" borderId="29" xfId="0" applyFont="1" applyFill="1" applyBorder="1" applyAlignment="1" applyProtection="1">
      <alignment horizontal="left" vertical="center" wrapText="1" indent="1"/>
      <protection locked="0"/>
    </xf>
    <xf numFmtId="0" fontId="16" fillId="4" borderId="2" xfId="0" applyFont="1" applyFill="1" applyBorder="1" applyAlignment="1" applyProtection="1">
      <alignment horizontal="left" vertical="center" wrapText="1" indent="1"/>
      <protection locked="0"/>
    </xf>
    <xf numFmtId="0" fontId="16" fillId="4" borderId="33" xfId="0" applyFont="1" applyFill="1" applyBorder="1" applyAlignment="1" applyProtection="1">
      <alignment horizontal="left" vertical="center" wrapText="1" indent="1"/>
      <protection locked="0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3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3223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3223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3222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3222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3221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3463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1881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4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5082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91440</xdr:colOff>
      <xdr:row>93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1903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1906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1497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1346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167</xdr:row>
      <xdr:rowOff>186764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174</xdr:row>
      <xdr:rowOff>186764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91440</xdr:colOff>
      <xdr:row>205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91440</xdr:colOff>
      <xdr:row>206</xdr:row>
      <xdr:rowOff>2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91440</xdr:colOff>
      <xdr:row>209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91440</xdr:colOff>
      <xdr:row>210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91440</xdr:colOff>
      <xdr:row>102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3175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3465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3465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9525</xdr:rowOff>
    </xdr:from>
    <xdr:to>
      <xdr:col>22</xdr:col>
      <xdr:colOff>190500</xdr:colOff>
      <xdr:row>92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3464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5078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6725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3461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3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3387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180975</xdr:rowOff>
    </xdr:from>
    <xdr:to>
      <xdr:col>22</xdr:col>
      <xdr:colOff>190500</xdr:colOff>
      <xdr:row>99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56933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1881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3465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4"/>
  <sheetViews>
    <sheetView tabSelected="1" topLeftCell="A18" zoomScale="55" zoomScaleNormal="55" workbookViewId="0">
      <selection activeCell="G24" sqref="G2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08.4257812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33" style="5" bestFit="1" customWidth="1"/>
    <col min="12" max="12" width="31.5703125" style="5" customWidth="1"/>
    <col min="13" max="13" width="27.85546875" style="5" customWidth="1"/>
    <col min="14" max="14" width="42.28515625" style="4" customWidth="1"/>
    <col min="15" max="15" width="28.140625" style="4" customWidth="1"/>
    <col min="16" max="16" width="0.140625" style="4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9.42578125" style="54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80" t="s">
        <v>38</v>
      </c>
      <c r="C1" s="181"/>
      <c r="D1" s="181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5"/>
      <c r="V2" s="8"/>
    </row>
    <row r="3" spans="1:22" ht="19.899999999999999" customHeight="1" x14ac:dyDescent="0.25">
      <c r="B3" s="13"/>
      <c r="C3" s="12" t="s">
        <v>0</v>
      </c>
      <c r="D3" s="133"/>
      <c r="E3" s="133"/>
      <c r="F3" s="13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3"/>
      <c r="E4" s="133"/>
      <c r="F4" s="133"/>
      <c r="G4" s="133"/>
      <c r="H4" s="13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82" t="s">
        <v>2</v>
      </c>
      <c r="H5" s="183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21</v>
      </c>
      <c r="D6" s="37" t="s">
        <v>4</v>
      </c>
      <c r="E6" s="37" t="s">
        <v>22</v>
      </c>
      <c r="F6" s="37" t="s">
        <v>23</v>
      </c>
      <c r="G6" s="43" t="s">
        <v>32</v>
      </c>
      <c r="H6" s="44" t="s">
        <v>123</v>
      </c>
      <c r="I6" s="38" t="s">
        <v>24</v>
      </c>
      <c r="J6" s="37" t="s">
        <v>25</v>
      </c>
      <c r="K6" s="37" t="s">
        <v>120</v>
      </c>
      <c r="L6" s="39" t="s">
        <v>26</v>
      </c>
      <c r="M6" s="40" t="s">
        <v>27</v>
      </c>
      <c r="N6" s="39" t="s">
        <v>28</v>
      </c>
      <c r="O6" s="39" t="s">
        <v>33</v>
      </c>
      <c r="P6" s="39" t="s">
        <v>29</v>
      </c>
      <c r="Q6" s="37" t="s">
        <v>5</v>
      </c>
      <c r="R6" s="41" t="s">
        <v>6</v>
      </c>
      <c r="S6" s="134" t="s">
        <v>7</v>
      </c>
      <c r="T6" s="42" t="s">
        <v>8</v>
      </c>
      <c r="U6" s="39" t="s">
        <v>30</v>
      </c>
      <c r="V6" s="39" t="s">
        <v>31</v>
      </c>
    </row>
    <row r="7" spans="1:22" ht="81" customHeight="1" thickTop="1" thickBot="1" x14ac:dyDescent="0.3">
      <c r="A7" s="20"/>
      <c r="B7" s="59">
        <v>1</v>
      </c>
      <c r="C7" s="60" t="s">
        <v>39</v>
      </c>
      <c r="D7" s="61">
        <v>2</v>
      </c>
      <c r="E7" s="62" t="s">
        <v>37</v>
      </c>
      <c r="F7" s="74" t="s">
        <v>42</v>
      </c>
      <c r="G7" s="197"/>
      <c r="H7" s="63"/>
      <c r="I7" s="64" t="s">
        <v>34</v>
      </c>
      <c r="J7" s="62" t="s">
        <v>35</v>
      </c>
      <c r="K7" s="65"/>
      <c r="L7" s="66"/>
      <c r="M7" s="73" t="s">
        <v>40</v>
      </c>
      <c r="N7" s="73" t="s">
        <v>41</v>
      </c>
      <c r="O7" s="67">
        <v>21</v>
      </c>
      <c r="P7" s="68">
        <f>D7*Q7</f>
        <v>700</v>
      </c>
      <c r="Q7" s="69">
        <v>350</v>
      </c>
      <c r="R7" s="206"/>
      <c r="S7" s="70">
        <f>D7*R7</f>
        <v>0</v>
      </c>
      <c r="T7" s="71" t="str">
        <f t="shared" ref="T7" si="0">IF(ISNUMBER(R7), IF(R7&gt;Q7,"NEVYHOVUJE","VYHOVUJE")," ")</f>
        <v xml:space="preserve"> </v>
      </c>
      <c r="U7" s="72"/>
      <c r="V7" s="62" t="s">
        <v>20</v>
      </c>
    </row>
    <row r="8" spans="1:22" ht="118.15" customHeight="1" x14ac:dyDescent="0.25">
      <c r="A8" s="20"/>
      <c r="B8" s="75">
        <v>2</v>
      </c>
      <c r="C8" s="76" t="s">
        <v>43</v>
      </c>
      <c r="D8" s="77">
        <v>1</v>
      </c>
      <c r="E8" s="78" t="s">
        <v>37</v>
      </c>
      <c r="F8" s="91" t="s">
        <v>50</v>
      </c>
      <c r="G8" s="198"/>
      <c r="H8" s="155"/>
      <c r="I8" s="153" t="s">
        <v>34</v>
      </c>
      <c r="J8" s="146" t="s">
        <v>35</v>
      </c>
      <c r="K8" s="157"/>
      <c r="L8" s="192"/>
      <c r="M8" s="148" t="s">
        <v>48</v>
      </c>
      <c r="N8" s="148" t="s">
        <v>49</v>
      </c>
      <c r="O8" s="151">
        <v>30</v>
      </c>
      <c r="P8" s="79">
        <f>D8*Q8</f>
        <v>500</v>
      </c>
      <c r="Q8" s="80">
        <v>500</v>
      </c>
      <c r="R8" s="207"/>
      <c r="S8" s="81">
        <f>D8*R8</f>
        <v>0</v>
      </c>
      <c r="T8" s="82" t="str">
        <f t="shared" ref="T8" si="1">IF(ISNUMBER(R8), IF(R8&gt;Q8,"NEVYHOVUJE","VYHOVUJE")," ")</f>
        <v xml:space="preserve"> </v>
      </c>
      <c r="U8" s="146"/>
      <c r="V8" s="78" t="s">
        <v>14</v>
      </c>
    </row>
    <row r="9" spans="1:22" ht="127.9" customHeight="1" x14ac:dyDescent="0.25">
      <c r="A9" s="20"/>
      <c r="B9" s="46">
        <v>3</v>
      </c>
      <c r="C9" s="47" t="s">
        <v>52</v>
      </c>
      <c r="D9" s="48">
        <v>1</v>
      </c>
      <c r="E9" s="58" t="s">
        <v>37</v>
      </c>
      <c r="F9" s="92" t="s">
        <v>51</v>
      </c>
      <c r="G9" s="199"/>
      <c r="H9" s="163"/>
      <c r="I9" s="161"/>
      <c r="J9" s="165"/>
      <c r="K9" s="167"/>
      <c r="L9" s="193"/>
      <c r="M9" s="195"/>
      <c r="N9" s="195"/>
      <c r="O9" s="172"/>
      <c r="P9" s="49">
        <f>D9*Q9</f>
        <v>5000</v>
      </c>
      <c r="Q9" s="50">
        <v>5000</v>
      </c>
      <c r="R9" s="208"/>
      <c r="S9" s="51">
        <f>D9*R9</f>
        <v>0</v>
      </c>
      <c r="T9" s="52" t="str">
        <f t="shared" ref="T9" si="2">IF(ISNUMBER(R9), IF(R9&gt;Q9,"NEVYHOVUJE","VYHOVUJE")," ")</f>
        <v xml:space="preserve"> </v>
      </c>
      <c r="U9" s="165"/>
      <c r="V9" s="175" t="s">
        <v>17</v>
      </c>
    </row>
    <row r="10" spans="1:22" ht="99.6" customHeight="1" x14ac:dyDescent="0.25">
      <c r="A10" s="20"/>
      <c r="B10" s="46">
        <v>4</v>
      </c>
      <c r="C10" s="47" t="s">
        <v>44</v>
      </c>
      <c r="D10" s="48">
        <v>1</v>
      </c>
      <c r="E10" s="58" t="s">
        <v>37</v>
      </c>
      <c r="F10" s="145" t="s">
        <v>121</v>
      </c>
      <c r="G10" s="199"/>
      <c r="H10" s="163"/>
      <c r="I10" s="161"/>
      <c r="J10" s="165"/>
      <c r="K10" s="167"/>
      <c r="L10" s="193"/>
      <c r="M10" s="195"/>
      <c r="N10" s="195"/>
      <c r="O10" s="172"/>
      <c r="P10" s="49">
        <f>D10*Q10</f>
        <v>1200</v>
      </c>
      <c r="Q10" s="50">
        <v>1200</v>
      </c>
      <c r="R10" s="208"/>
      <c r="S10" s="51">
        <f>D10*R10</f>
        <v>0</v>
      </c>
      <c r="T10" s="52" t="str">
        <f t="shared" ref="T10" si="3">IF(ISNUMBER(R10), IF(R10&gt;Q10,"NEVYHOVUJE","VYHOVUJE")," ")</f>
        <v xml:space="preserve"> </v>
      </c>
      <c r="U10" s="165"/>
      <c r="V10" s="176"/>
    </row>
    <row r="11" spans="1:22" ht="88.9" customHeight="1" x14ac:dyDescent="0.25">
      <c r="A11" s="20"/>
      <c r="B11" s="46">
        <v>5</v>
      </c>
      <c r="C11" s="47" t="s">
        <v>45</v>
      </c>
      <c r="D11" s="48">
        <v>10</v>
      </c>
      <c r="E11" s="58" t="s">
        <v>37</v>
      </c>
      <c r="F11" s="92" t="s">
        <v>53</v>
      </c>
      <c r="G11" s="199"/>
      <c r="H11" s="163"/>
      <c r="I11" s="161"/>
      <c r="J11" s="165"/>
      <c r="K11" s="167"/>
      <c r="L11" s="193"/>
      <c r="M11" s="195"/>
      <c r="N11" s="195"/>
      <c r="O11" s="172"/>
      <c r="P11" s="49">
        <f>D11*Q11</f>
        <v>1600</v>
      </c>
      <c r="Q11" s="50">
        <v>160</v>
      </c>
      <c r="R11" s="208"/>
      <c r="S11" s="51">
        <f>D11*R11</f>
        <v>0</v>
      </c>
      <c r="T11" s="52" t="str">
        <f t="shared" ref="T11:T14" si="4">IF(ISNUMBER(R11), IF(R11&gt;Q11,"NEVYHOVUJE","VYHOVUJE")," ")</f>
        <v xml:space="preserve"> </v>
      </c>
      <c r="U11" s="165"/>
      <c r="V11" s="175" t="s">
        <v>15</v>
      </c>
    </row>
    <row r="12" spans="1:22" ht="129.6" customHeight="1" x14ac:dyDescent="0.25">
      <c r="A12" s="20"/>
      <c r="B12" s="46">
        <v>6</v>
      </c>
      <c r="C12" s="47" t="s">
        <v>46</v>
      </c>
      <c r="D12" s="48">
        <v>20</v>
      </c>
      <c r="E12" s="58" t="s">
        <v>37</v>
      </c>
      <c r="F12" s="57" t="s">
        <v>54</v>
      </c>
      <c r="G12" s="199"/>
      <c r="H12" s="163"/>
      <c r="I12" s="161"/>
      <c r="J12" s="165"/>
      <c r="K12" s="167"/>
      <c r="L12" s="193"/>
      <c r="M12" s="195"/>
      <c r="N12" s="195"/>
      <c r="O12" s="172"/>
      <c r="P12" s="49">
        <f>D12*Q12</f>
        <v>9300</v>
      </c>
      <c r="Q12" s="50">
        <v>465</v>
      </c>
      <c r="R12" s="208"/>
      <c r="S12" s="51">
        <f>D12*R12</f>
        <v>0</v>
      </c>
      <c r="T12" s="52" t="str">
        <f t="shared" si="4"/>
        <v xml:space="preserve"> </v>
      </c>
      <c r="U12" s="165"/>
      <c r="V12" s="176"/>
    </row>
    <row r="13" spans="1:22" ht="108" customHeight="1" thickBot="1" x14ac:dyDescent="0.3">
      <c r="A13" s="20"/>
      <c r="B13" s="83">
        <v>7</v>
      </c>
      <c r="C13" s="84" t="s">
        <v>47</v>
      </c>
      <c r="D13" s="85">
        <v>1</v>
      </c>
      <c r="E13" s="86" t="s">
        <v>37</v>
      </c>
      <c r="F13" s="93" t="s">
        <v>55</v>
      </c>
      <c r="G13" s="200"/>
      <c r="H13" s="164"/>
      <c r="I13" s="162"/>
      <c r="J13" s="166"/>
      <c r="K13" s="168"/>
      <c r="L13" s="194"/>
      <c r="M13" s="174"/>
      <c r="N13" s="174"/>
      <c r="O13" s="173"/>
      <c r="P13" s="87">
        <f>D13*Q13</f>
        <v>500</v>
      </c>
      <c r="Q13" s="88">
        <v>500</v>
      </c>
      <c r="R13" s="209"/>
      <c r="S13" s="89">
        <f>D13*R13</f>
        <v>0</v>
      </c>
      <c r="T13" s="90" t="str">
        <f t="shared" si="4"/>
        <v xml:space="preserve"> </v>
      </c>
      <c r="U13" s="166"/>
      <c r="V13" s="86" t="s">
        <v>17</v>
      </c>
    </row>
    <row r="14" spans="1:22" ht="95.45" customHeight="1" thickBot="1" x14ac:dyDescent="0.3">
      <c r="A14" s="20"/>
      <c r="B14" s="94">
        <v>8</v>
      </c>
      <c r="C14" s="95" t="s">
        <v>56</v>
      </c>
      <c r="D14" s="96">
        <v>5</v>
      </c>
      <c r="E14" s="97" t="s">
        <v>37</v>
      </c>
      <c r="F14" s="108" t="s">
        <v>59</v>
      </c>
      <c r="G14" s="201"/>
      <c r="H14" s="98"/>
      <c r="I14" s="99" t="s">
        <v>34</v>
      </c>
      <c r="J14" s="97" t="s">
        <v>35</v>
      </c>
      <c r="K14" s="100"/>
      <c r="L14" s="101"/>
      <c r="M14" s="107" t="s">
        <v>57</v>
      </c>
      <c r="N14" s="107" t="s">
        <v>58</v>
      </c>
      <c r="O14" s="102">
        <v>30</v>
      </c>
      <c r="P14" s="103">
        <f>D14*Q14</f>
        <v>1500</v>
      </c>
      <c r="Q14" s="104">
        <v>300</v>
      </c>
      <c r="R14" s="210"/>
      <c r="S14" s="105">
        <f>D14*R14</f>
        <v>0</v>
      </c>
      <c r="T14" s="106" t="str">
        <f t="shared" si="4"/>
        <v xml:space="preserve"> </v>
      </c>
      <c r="U14" s="97"/>
      <c r="V14" s="97" t="s">
        <v>16</v>
      </c>
    </row>
    <row r="15" spans="1:22" ht="129.6" customHeight="1" x14ac:dyDescent="0.25">
      <c r="A15" s="20"/>
      <c r="B15" s="75">
        <v>9</v>
      </c>
      <c r="C15" s="76" t="s">
        <v>66</v>
      </c>
      <c r="D15" s="77">
        <v>3</v>
      </c>
      <c r="E15" s="78" t="s">
        <v>37</v>
      </c>
      <c r="F15" s="91" t="s">
        <v>67</v>
      </c>
      <c r="G15" s="198"/>
      <c r="H15" s="155"/>
      <c r="I15" s="153" t="s">
        <v>34</v>
      </c>
      <c r="J15" s="146" t="s">
        <v>35</v>
      </c>
      <c r="K15" s="157"/>
      <c r="L15" s="159"/>
      <c r="M15" s="148" t="s">
        <v>64</v>
      </c>
      <c r="N15" s="148" t="s">
        <v>65</v>
      </c>
      <c r="O15" s="151" t="s">
        <v>63</v>
      </c>
      <c r="P15" s="79">
        <f>D15*Q15</f>
        <v>600</v>
      </c>
      <c r="Q15" s="80">
        <v>200</v>
      </c>
      <c r="R15" s="207"/>
      <c r="S15" s="81">
        <f>D15*R15</f>
        <v>0</v>
      </c>
      <c r="T15" s="82" t="str">
        <f t="shared" ref="T15:T34" si="5">IF(ISNUMBER(R15), IF(R15&gt;Q15,"NEVYHOVUJE","VYHOVUJE")," ")</f>
        <v xml:space="preserve"> </v>
      </c>
      <c r="U15" s="146"/>
      <c r="V15" s="78" t="s">
        <v>19</v>
      </c>
    </row>
    <row r="16" spans="1:22" ht="135.6" customHeight="1" x14ac:dyDescent="0.25">
      <c r="A16" s="20"/>
      <c r="B16" s="46">
        <v>10</v>
      </c>
      <c r="C16" s="47" t="s">
        <v>60</v>
      </c>
      <c r="D16" s="48">
        <v>2</v>
      </c>
      <c r="E16" s="58" t="s">
        <v>37</v>
      </c>
      <c r="F16" s="92" t="s">
        <v>68</v>
      </c>
      <c r="G16" s="199"/>
      <c r="H16" s="163"/>
      <c r="I16" s="161"/>
      <c r="J16" s="165"/>
      <c r="K16" s="167"/>
      <c r="L16" s="179"/>
      <c r="M16" s="177"/>
      <c r="N16" s="177"/>
      <c r="O16" s="172"/>
      <c r="P16" s="49">
        <f>D16*Q16</f>
        <v>700</v>
      </c>
      <c r="Q16" s="50">
        <v>350</v>
      </c>
      <c r="R16" s="208"/>
      <c r="S16" s="51">
        <f>D16*R16</f>
        <v>0</v>
      </c>
      <c r="T16" s="52" t="str">
        <f t="shared" si="5"/>
        <v xml:space="preserve"> </v>
      </c>
      <c r="U16" s="165"/>
      <c r="V16" s="58" t="s">
        <v>11</v>
      </c>
    </row>
    <row r="17" spans="1:22" ht="132.6" customHeight="1" x14ac:dyDescent="0.25">
      <c r="A17" s="20"/>
      <c r="B17" s="46">
        <v>11</v>
      </c>
      <c r="C17" s="47" t="s">
        <v>45</v>
      </c>
      <c r="D17" s="48">
        <v>7</v>
      </c>
      <c r="E17" s="58" t="s">
        <v>37</v>
      </c>
      <c r="F17" s="92" t="s">
        <v>69</v>
      </c>
      <c r="G17" s="199"/>
      <c r="H17" s="163"/>
      <c r="I17" s="161"/>
      <c r="J17" s="165"/>
      <c r="K17" s="167"/>
      <c r="L17" s="109" t="s">
        <v>70</v>
      </c>
      <c r="M17" s="177"/>
      <c r="N17" s="177"/>
      <c r="O17" s="172"/>
      <c r="P17" s="49">
        <f>D17*Q17</f>
        <v>7000</v>
      </c>
      <c r="Q17" s="50">
        <v>1000</v>
      </c>
      <c r="R17" s="208"/>
      <c r="S17" s="51">
        <f>D17*R17</f>
        <v>0</v>
      </c>
      <c r="T17" s="52" t="str">
        <f t="shared" si="5"/>
        <v xml:space="preserve"> </v>
      </c>
      <c r="U17" s="165"/>
      <c r="V17" s="58" t="s">
        <v>16</v>
      </c>
    </row>
    <row r="18" spans="1:22" ht="128.44999999999999" customHeight="1" x14ac:dyDescent="0.25">
      <c r="A18" s="20"/>
      <c r="B18" s="46">
        <v>12</v>
      </c>
      <c r="C18" s="47" t="s">
        <v>71</v>
      </c>
      <c r="D18" s="48">
        <v>1</v>
      </c>
      <c r="E18" s="58" t="s">
        <v>37</v>
      </c>
      <c r="F18" s="92" t="s">
        <v>72</v>
      </c>
      <c r="G18" s="199"/>
      <c r="H18" s="163"/>
      <c r="I18" s="161"/>
      <c r="J18" s="165"/>
      <c r="K18" s="167"/>
      <c r="L18" s="143"/>
      <c r="M18" s="177"/>
      <c r="N18" s="177"/>
      <c r="O18" s="172"/>
      <c r="P18" s="49">
        <f>D18*Q18</f>
        <v>500</v>
      </c>
      <c r="Q18" s="50">
        <v>500</v>
      </c>
      <c r="R18" s="208"/>
      <c r="S18" s="51">
        <f>D18*R18</f>
        <v>0</v>
      </c>
      <c r="T18" s="52" t="str">
        <f t="shared" si="5"/>
        <v xml:space="preserve"> </v>
      </c>
      <c r="U18" s="165"/>
      <c r="V18" s="58" t="s">
        <v>11</v>
      </c>
    </row>
    <row r="19" spans="1:22" ht="40.15" customHeight="1" x14ac:dyDescent="0.25">
      <c r="A19" s="20"/>
      <c r="B19" s="46">
        <v>13</v>
      </c>
      <c r="C19" s="47" t="s">
        <v>39</v>
      </c>
      <c r="D19" s="48">
        <v>2</v>
      </c>
      <c r="E19" s="58" t="s">
        <v>37</v>
      </c>
      <c r="F19" s="53" t="s">
        <v>61</v>
      </c>
      <c r="G19" s="199"/>
      <c r="H19" s="163"/>
      <c r="I19" s="161"/>
      <c r="J19" s="165"/>
      <c r="K19" s="167"/>
      <c r="L19" s="143"/>
      <c r="M19" s="177"/>
      <c r="N19" s="177"/>
      <c r="O19" s="172"/>
      <c r="P19" s="49">
        <f>D19*Q19</f>
        <v>400</v>
      </c>
      <c r="Q19" s="50">
        <v>200</v>
      </c>
      <c r="R19" s="208"/>
      <c r="S19" s="51">
        <f>D19*R19</f>
        <v>0</v>
      </c>
      <c r="T19" s="52" t="str">
        <f t="shared" si="5"/>
        <v xml:space="preserve"> </v>
      </c>
      <c r="U19" s="165"/>
      <c r="V19" s="58" t="s">
        <v>11</v>
      </c>
    </row>
    <row r="20" spans="1:22" ht="111" customHeight="1" x14ac:dyDescent="0.25">
      <c r="A20" s="20"/>
      <c r="B20" s="46">
        <v>14</v>
      </c>
      <c r="C20" s="47" t="s">
        <v>62</v>
      </c>
      <c r="D20" s="48">
        <v>1</v>
      </c>
      <c r="E20" s="58" t="s">
        <v>37</v>
      </c>
      <c r="F20" s="92" t="s">
        <v>73</v>
      </c>
      <c r="G20" s="199"/>
      <c r="H20" s="163"/>
      <c r="I20" s="161"/>
      <c r="J20" s="165"/>
      <c r="K20" s="167"/>
      <c r="L20" s="143"/>
      <c r="M20" s="177"/>
      <c r="N20" s="177"/>
      <c r="O20" s="172"/>
      <c r="P20" s="49">
        <f>D20*Q20</f>
        <v>1300</v>
      </c>
      <c r="Q20" s="50">
        <v>1300</v>
      </c>
      <c r="R20" s="208"/>
      <c r="S20" s="51">
        <f>D20*R20</f>
        <v>0</v>
      </c>
      <c r="T20" s="52" t="str">
        <f t="shared" si="5"/>
        <v xml:space="preserve"> </v>
      </c>
      <c r="U20" s="165"/>
      <c r="V20" s="58" t="s">
        <v>13</v>
      </c>
    </row>
    <row r="21" spans="1:22" ht="99.6" customHeight="1" x14ac:dyDescent="0.25">
      <c r="A21" s="20"/>
      <c r="B21" s="46">
        <v>15</v>
      </c>
      <c r="C21" s="47" t="s">
        <v>74</v>
      </c>
      <c r="D21" s="48">
        <v>1</v>
      </c>
      <c r="E21" s="58" t="s">
        <v>37</v>
      </c>
      <c r="F21" s="92" t="s">
        <v>75</v>
      </c>
      <c r="G21" s="199"/>
      <c r="H21" s="163"/>
      <c r="I21" s="161"/>
      <c r="J21" s="165"/>
      <c r="K21" s="167"/>
      <c r="L21" s="143"/>
      <c r="M21" s="177"/>
      <c r="N21" s="177"/>
      <c r="O21" s="172"/>
      <c r="P21" s="49">
        <f>D21*Q21</f>
        <v>500</v>
      </c>
      <c r="Q21" s="50">
        <v>500</v>
      </c>
      <c r="R21" s="208"/>
      <c r="S21" s="51">
        <f>D21*R21</f>
        <v>0</v>
      </c>
      <c r="T21" s="52" t="str">
        <f t="shared" si="5"/>
        <v xml:space="preserve"> </v>
      </c>
      <c r="U21" s="165"/>
      <c r="V21" s="58" t="s">
        <v>11</v>
      </c>
    </row>
    <row r="22" spans="1:22" ht="89.45" customHeight="1" thickBot="1" x14ac:dyDescent="0.3">
      <c r="A22" s="20"/>
      <c r="B22" s="83">
        <v>16</v>
      </c>
      <c r="C22" s="84" t="s">
        <v>74</v>
      </c>
      <c r="D22" s="85">
        <v>1</v>
      </c>
      <c r="E22" s="86" t="s">
        <v>37</v>
      </c>
      <c r="F22" s="93" t="s">
        <v>76</v>
      </c>
      <c r="G22" s="200"/>
      <c r="H22" s="164"/>
      <c r="I22" s="162"/>
      <c r="J22" s="166"/>
      <c r="K22" s="168"/>
      <c r="L22" s="142"/>
      <c r="M22" s="178"/>
      <c r="N22" s="178"/>
      <c r="O22" s="173"/>
      <c r="P22" s="87">
        <f>D22*Q22</f>
        <v>500</v>
      </c>
      <c r="Q22" s="88">
        <v>500</v>
      </c>
      <c r="R22" s="209"/>
      <c r="S22" s="89">
        <f>D22*R22</f>
        <v>0</v>
      </c>
      <c r="T22" s="90" t="str">
        <f t="shared" si="5"/>
        <v xml:space="preserve"> </v>
      </c>
      <c r="U22" s="166"/>
      <c r="V22" s="86" t="s">
        <v>11</v>
      </c>
    </row>
    <row r="23" spans="1:22" ht="110.25" customHeight="1" thickBot="1" x14ac:dyDescent="0.3">
      <c r="A23" s="20"/>
      <c r="B23" s="83">
        <v>17</v>
      </c>
      <c r="C23" s="112" t="s">
        <v>111</v>
      </c>
      <c r="D23" s="113">
        <v>1</v>
      </c>
      <c r="E23" s="137" t="s">
        <v>37</v>
      </c>
      <c r="F23" s="114" t="s">
        <v>114</v>
      </c>
      <c r="G23" s="202"/>
      <c r="H23" s="98"/>
      <c r="I23" s="116" t="s">
        <v>34</v>
      </c>
      <c r="J23" s="137" t="s">
        <v>35</v>
      </c>
      <c r="K23" s="140"/>
      <c r="L23" s="142"/>
      <c r="M23" s="141" t="s">
        <v>112</v>
      </c>
      <c r="N23" s="141" t="s">
        <v>113</v>
      </c>
      <c r="O23" s="139">
        <v>21</v>
      </c>
      <c r="P23" s="87">
        <f>D23*Q23</f>
        <v>900</v>
      </c>
      <c r="Q23" s="115">
        <v>900</v>
      </c>
      <c r="R23" s="211"/>
      <c r="S23" s="89">
        <f>D23*R23</f>
        <v>0</v>
      </c>
      <c r="T23" s="90" t="str">
        <f t="shared" ref="T23" si="6">IF(ISNUMBER(R23), IF(R23&gt;Q23,"NEVYHOVUJE","VYHOVUJE")," ")</f>
        <v xml:space="preserve"> </v>
      </c>
      <c r="U23" s="137"/>
      <c r="V23" s="137" t="s">
        <v>17</v>
      </c>
    </row>
    <row r="24" spans="1:22" ht="191.45" customHeight="1" thickBot="1" x14ac:dyDescent="0.3">
      <c r="A24" s="20"/>
      <c r="B24" s="94">
        <v>18</v>
      </c>
      <c r="C24" s="95" t="s">
        <v>82</v>
      </c>
      <c r="D24" s="96">
        <v>1</v>
      </c>
      <c r="E24" s="97" t="s">
        <v>37</v>
      </c>
      <c r="F24" s="108" t="s">
        <v>83</v>
      </c>
      <c r="G24" s="201"/>
      <c r="H24" s="205"/>
      <c r="I24" s="99" t="s">
        <v>34</v>
      </c>
      <c r="J24" s="102" t="s">
        <v>77</v>
      </c>
      <c r="K24" s="100" t="s">
        <v>78</v>
      </c>
      <c r="L24" s="101"/>
      <c r="M24" s="107" t="s">
        <v>80</v>
      </c>
      <c r="N24" s="107" t="s">
        <v>81</v>
      </c>
      <c r="O24" s="102">
        <v>35</v>
      </c>
      <c r="P24" s="103">
        <f>D24*Q24</f>
        <v>15000</v>
      </c>
      <c r="Q24" s="104">
        <v>15000</v>
      </c>
      <c r="R24" s="210"/>
      <c r="S24" s="105">
        <f>D24*R24</f>
        <v>0</v>
      </c>
      <c r="T24" s="106" t="str">
        <f t="shared" si="5"/>
        <v xml:space="preserve"> </v>
      </c>
      <c r="U24" s="97" t="s">
        <v>79</v>
      </c>
      <c r="V24" s="97" t="s">
        <v>12</v>
      </c>
    </row>
    <row r="25" spans="1:22" ht="86.45" customHeight="1" thickBot="1" x14ac:dyDescent="0.3">
      <c r="A25" s="20"/>
      <c r="B25" s="94">
        <v>19</v>
      </c>
      <c r="C25" s="95" t="s">
        <v>84</v>
      </c>
      <c r="D25" s="96">
        <v>1</v>
      </c>
      <c r="E25" s="97" t="s">
        <v>37</v>
      </c>
      <c r="F25" s="108" t="s">
        <v>87</v>
      </c>
      <c r="G25" s="201"/>
      <c r="H25" s="98"/>
      <c r="I25" s="99" t="s">
        <v>34</v>
      </c>
      <c r="J25" s="102" t="s">
        <v>77</v>
      </c>
      <c r="K25" s="100">
        <v>525118</v>
      </c>
      <c r="L25" s="101"/>
      <c r="M25" s="107" t="s">
        <v>85</v>
      </c>
      <c r="N25" s="107" t="s">
        <v>86</v>
      </c>
      <c r="O25" s="102">
        <v>21</v>
      </c>
      <c r="P25" s="103">
        <f>D25*Q25</f>
        <v>3000</v>
      </c>
      <c r="Q25" s="104">
        <v>3000</v>
      </c>
      <c r="R25" s="210"/>
      <c r="S25" s="105">
        <f>D25*R25</f>
        <v>0</v>
      </c>
      <c r="T25" s="106" t="str">
        <f t="shared" si="5"/>
        <v xml:space="preserve"> </v>
      </c>
      <c r="U25" s="97"/>
      <c r="V25" s="97" t="s">
        <v>17</v>
      </c>
    </row>
    <row r="26" spans="1:22" ht="153.6" customHeight="1" thickBot="1" x14ac:dyDescent="0.3">
      <c r="A26" s="20"/>
      <c r="B26" s="94">
        <v>20</v>
      </c>
      <c r="C26" s="95" t="s">
        <v>88</v>
      </c>
      <c r="D26" s="96">
        <v>3</v>
      </c>
      <c r="E26" s="97" t="s">
        <v>37</v>
      </c>
      <c r="F26" s="108" t="s">
        <v>91</v>
      </c>
      <c r="G26" s="201"/>
      <c r="H26" s="98"/>
      <c r="I26" s="99" t="s">
        <v>34</v>
      </c>
      <c r="J26" s="97" t="s">
        <v>35</v>
      </c>
      <c r="K26" s="100"/>
      <c r="L26" s="101"/>
      <c r="M26" s="107" t="s">
        <v>89</v>
      </c>
      <c r="N26" s="107" t="s">
        <v>90</v>
      </c>
      <c r="O26" s="102">
        <v>21</v>
      </c>
      <c r="P26" s="103">
        <f>D26*Q26</f>
        <v>43500</v>
      </c>
      <c r="Q26" s="104">
        <v>14500</v>
      </c>
      <c r="R26" s="210"/>
      <c r="S26" s="105">
        <f>D26*R26</f>
        <v>0</v>
      </c>
      <c r="T26" s="106" t="str">
        <f t="shared" si="5"/>
        <v xml:space="preserve"> </v>
      </c>
      <c r="U26" s="97"/>
      <c r="V26" s="97" t="s">
        <v>18</v>
      </c>
    </row>
    <row r="27" spans="1:22" ht="153.6" customHeight="1" thickBot="1" x14ac:dyDescent="0.3">
      <c r="A27" s="20"/>
      <c r="B27" s="94">
        <v>21</v>
      </c>
      <c r="C27" s="117" t="s">
        <v>115</v>
      </c>
      <c r="D27" s="118">
        <v>1</v>
      </c>
      <c r="E27" s="136" t="s">
        <v>37</v>
      </c>
      <c r="F27" s="123" t="s">
        <v>119</v>
      </c>
      <c r="G27" s="203"/>
      <c r="H27" s="135"/>
      <c r="I27" s="121" t="s">
        <v>34</v>
      </c>
      <c r="J27" s="138" t="s">
        <v>77</v>
      </c>
      <c r="K27" s="121" t="s">
        <v>116</v>
      </c>
      <c r="L27" s="122" t="s">
        <v>70</v>
      </c>
      <c r="M27" s="122" t="s">
        <v>117</v>
      </c>
      <c r="N27" s="122" t="s">
        <v>118</v>
      </c>
      <c r="O27" s="138">
        <v>21</v>
      </c>
      <c r="P27" s="119">
        <f>D27*Q27</f>
        <v>6500</v>
      </c>
      <c r="Q27" s="120">
        <v>6500</v>
      </c>
      <c r="R27" s="212"/>
      <c r="S27" s="105">
        <f>D27*R27</f>
        <v>0</v>
      </c>
      <c r="T27" s="106" t="str">
        <f t="shared" ref="T27" si="7">IF(ISNUMBER(R27), IF(R27&gt;Q27,"NEVYHOVUJE","VYHOVUJE")," ")</f>
        <v xml:space="preserve"> </v>
      </c>
      <c r="U27" s="136"/>
      <c r="V27" s="136" t="s">
        <v>13</v>
      </c>
    </row>
    <row r="28" spans="1:22" ht="162.6" customHeight="1" x14ac:dyDescent="0.25">
      <c r="A28" s="20"/>
      <c r="B28" s="75">
        <v>22</v>
      </c>
      <c r="C28" s="76" t="s">
        <v>92</v>
      </c>
      <c r="D28" s="77">
        <v>1</v>
      </c>
      <c r="E28" s="78" t="s">
        <v>37</v>
      </c>
      <c r="F28" s="91" t="s">
        <v>97</v>
      </c>
      <c r="G28" s="198"/>
      <c r="H28" s="155"/>
      <c r="I28" s="153" t="s">
        <v>34</v>
      </c>
      <c r="J28" s="146" t="s">
        <v>35</v>
      </c>
      <c r="K28" s="157"/>
      <c r="L28" s="159"/>
      <c r="M28" s="148" t="s">
        <v>95</v>
      </c>
      <c r="N28" s="148" t="s">
        <v>96</v>
      </c>
      <c r="O28" s="151">
        <v>21</v>
      </c>
      <c r="P28" s="79">
        <f>D28*Q28</f>
        <v>1400</v>
      </c>
      <c r="Q28" s="80">
        <v>1400</v>
      </c>
      <c r="R28" s="207"/>
      <c r="S28" s="81">
        <f>D28*R28</f>
        <v>0</v>
      </c>
      <c r="T28" s="82" t="str">
        <f t="shared" si="5"/>
        <v xml:space="preserve"> </v>
      </c>
      <c r="U28" s="146"/>
      <c r="V28" s="78" t="s">
        <v>14</v>
      </c>
    </row>
    <row r="29" spans="1:22" ht="162.6" customHeight="1" thickBot="1" x14ac:dyDescent="0.3">
      <c r="A29" s="20"/>
      <c r="B29" s="83">
        <v>23</v>
      </c>
      <c r="C29" s="84" t="s">
        <v>93</v>
      </c>
      <c r="D29" s="85">
        <v>1</v>
      </c>
      <c r="E29" s="86" t="s">
        <v>37</v>
      </c>
      <c r="F29" s="110" t="s">
        <v>94</v>
      </c>
      <c r="G29" s="200"/>
      <c r="H29" s="164"/>
      <c r="I29" s="162"/>
      <c r="J29" s="166"/>
      <c r="K29" s="168"/>
      <c r="L29" s="160"/>
      <c r="M29" s="174"/>
      <c r="N29" s="174"/>
      <c r="O29" s="173"/>
      <c r="P29" s="87">
        <f>D29*Q29</f>
        <v>500</v>
      </c>
      <c r="Q29" s="88">
        <v>500</v>
      </c>
      <c r="R29" s="209"/>
      <c r="S29" s="89">
        <f>D29*R29</f>
        <v>0</v>
      </c>
      <c r="T29" s="90" t="str">
        <f t="shared" si="5"/>
        <v xml:space="preserve"> </v>
      </c>
      <c r="U29" s="166"/>
      <c r="V29" s="86" t="s">
        <v>17</v>
      </c>
    </row>
    <row r="30" spans="1:22" ht="80.45" customHeight="1" x14ac:dyDescent="0.25">
      <c r="A30" s="20"/>
      <c r="B30" s="75">
        <v>24</v>
      </c>
      <c r="C30" s="76" t="s">
        <v>98</v>
      </c>
      <c r="D30" s="77">
        <v>1</v>
      </c>
      <c r="E30" s="78" t="s">
        <v>37</v>
      </c>
      <c r="F30" s="91" t="s">
        <v>100</v>
      </c>
      <c r="G30" s="198"/>
      <c r="H30" s="155"/>
      <c r="I30" s="153" t="s">
        <v>34</v>
      </c>
      <c r="J30" s="146" t="s">
        <v>35</v>
      </c>
      <c r="K30" s="157"/>
      <c r="L30" s="159"/>
      <c r="M30" s="148" t="s">
        <v>103</v>
      </c>
      <c r="N30" s="148" t="s">
        <v>104</v>
      </c>
      <c r="O30" s="151">
        <v>21</v>
      </c>
      <c r="P30" s="79">
        <f>D30*Q30</f>
        <v>700</v>
      </c>
      <c r="Q30" s="80">
        <v>700</v>
      </c>
      <c r="R30" s="207"/>
      <c r="S30" s="81">
        <f>D30*R30</f>
        <v>0</v>
      </c>
      <c r="T30" s="82" t="str">
        <f t="shared" si="5"/>
        <v xml:space="preserve"> </v>
      </c>
      <c r="U30" s="146"/>
      <c r="V30" s="146" t="s">
        <v>17</v>
      </c>
    </row>
    <row r="31" spans="1:22" ht="65.45" customHeight="1" x14ac:dyDescent="0.25">
      <c r="A31" s="20"/>
      <c r="B31" s="46">
        <v>25</v>
      </c>
      <c r="C31" s="47" t="s">
        <v>99</v>
      </c>
      <c r="D31" s="48">
        <v>1</v>
      </c>
      <c r="E31" s="58" t="s">
        <v>37</v>
      </c>
      <c r="F31" s="92" t="s">
        <v>101</v>
      </c>
      <c r="G31" s="199"/>
      <c r="H31" s="163"/>
      <c r="I31" s="161"/>
      <c r="J31" s="165"/>
      <c r="K31" s="167"/>
      <c r="L31" s="169"/>
      <c r="M31" s="170"/>
      <c r="N31" s="170"/>
      <c r="O31" s="172"/>
      <c r="P31" s="49">
        <f>D31*Q31</f>
        <v>500</v>
      </c>
      <c r="Q31" s="50">
        <v>500</v>
      </c>
      <c r="R31" s="208"/>
      <c r="S31" s="51">
        <f>D31*R31</f>
        <v>0</v>
      </c>
      <c r="T31" s="52" t="str">
        <f t="shared" si="5"/>
        <v xml:space="preserve"> </v>
      </c>
      <c r="U31" s="165"/>
      <c r="V31" s="165"/>
    </row>
    <row r="32" spans="1:22" ht="82.15" customHeight="1" thickBot="1" x14ac:dyDescent="0.3">
      <c r="A32" s="20"/>
      <c r="B32" s="83">
        <v>26</v>
      </c>
      <c r="C32" s="84" t="s">
        <v>99</v>
      </c>
      <c r="D32" s="85">
        <v>2</v>
      </c>
      <c r="E32" s="86" t="s">
        <v>37</v>
      </c>
      <c r="F32" s="93" t="s">
        <v>102</v>
      </c>
      <c r="G32" s="200"/>
      <c r="H32" s="164"/>
      <c r="I32" s="162"/>
      <c r="J32" s="166"/>
      <c r="K32" s="168"/>
      <c r="L32" s="160"/>
      <c r="M32" s="171"/>
      <c r="N32" s="171"/>
      <c r="O32" s="173"/>
      <c r="P32" s="87">
        <f>D32*Q32</f>
        <v>1000</v>
      </c>
      <c r="Q32" s="88">
        <v>500</v>
      </c>
      <c r="R32" s="209"/>
      <c r="S32" s="89">
        <f>D32*R32</f>
        <v>0</v>
      </c>
      <c r="T32" s="90" t="str">
        <f t="shared" si="5"/>
        <v xml:space="preserve"> </v>
      </c>
      <c r="U32" s="166"/>
      <c r="V32" s="166"/>
    </row>
    <row r="33" spans="1:22" ht="250.5" customHeight="1" x14ac:dyDescent="0.25">
      <c r="A33" s="20"/>
      <c r="B33" s="75">
        <v>27</v>
      </c>
      <c r="C33" s="76" t="s">
        <v>105</v>
      </c>
      <c r="D33" s="77">
        <v>1</v>
      </c>
      <c r="E33" s="78" t="s">
        <v>37</v>
      </c>
      <c r="F33" s="91" t="s">
        <v>108</v>
      </c>
      <c r="G33" s="198"/>
      <c r="H33" s="155"/>
      <c r="I33" s="153" t="s">
        <v>34</v>
      </c>
      <c r="J33" s="146" t="s">
        <v>35</v>
      </c>
      <c r="K33" s="157"/>
      <c r="L33" s="111" t="s">
        <v>109</v>
      </c>
      <c r="M33" s="148" t="s">
        <v>106</v>
      </c>
      <c r="N33" s="148" t="s">
        <v>107</v>
      </c>
      <c r="O33" s="151">
        <v>21</v>
      </c>
      <c r="P33" s="79">
        <f>D33*Q33</f>
        <v>5500</v>
      </c>
      <c r="Q33" s="80">
        <v>5500</v>
      </c>
      <c r="R33" s="207"/>
      <c r="S33" s="81">
        <f>D33*R33</f>
        <v>0</v>
      </c>
      <c r="T33" s="82" t="str">
        <f t="shared" si="5"/>
        <v xml:space="preserve"> </v>
      </c>
      <c r="U33" s="146"/>
      <c r="V33" s="78" t="s">
        <v>17</v>
      </c>
    </row>
    <row r="34" spans="1:22" ht="152.44999999999999" customHeight="1" thickBot="1" x14ac:dyDescent="0.3">
      <c r="A34" s="20"/>
      <c r="B34" s="124">
        <v>28</v>
      </c>
      <c r="C34" s="125" t="s">
        <v>92</v>
      </c>
      <c r="D34" s="126">
        <v>3</v>
      </c>
      <c r="E34" s="127" t="s">
        <v>37</v>
      </c>
      <c r="F34" s="128" t="s">
        <v>110</v>
      </c>
      <c r="G34" s="204"/>
      <c r="H34" s="156"/>
      <c r="I34" s="154"/>
      <c r="J34" s="147"/>
      <c r="K34" s="158"/>
      <c r="L34" s="144" t="s">
        <v>70</v>
      </c>
      <c r="M34" s="149"/>
      <c r="N34" s="150"/>
      <c r="O34" s="152"/>
      <c r="P34" s="129">
        <f>D34*Q34</f>
        <v>4080</v>
      </c>
      <c r="Q34" s="130">
        <v>1360</v>
      </c>
      <c r="R34" s="213"/>
      <c r="S34" s="131">
        <f>D34*R34</f>
        <v>0</v>
      </c>
      <c r="T34" s="132" t="str">
        <f t="shared" si="5"/>
        <v xml:space="preserve"> </v>
      </c>
      <c r="U34" s="147"/>
      <c r="V34" s="127" t="s">
        <v>14</v>
      </c>
    </row>
    <row r="35" spans="1:22" ht="17.45" customHeight="1" thickTop="1" thickBot="1" x14ac:dyDescent="0.3">
      <c r="C35" s="5"/>
      <c r="D35" s="5"/>
      <c r="E35" s="5"/>
      <c r="F35" s="5"/>
      <c r="G35" s="31"/>
      <c r="H35" s="31"/>
      <c r="I35" s="5"/>
      <c r="J35" s="5"/>
      <c r="N35" s="5"/>
      <c r="O35" s="5"/>
      <c r="P35" s="5"/>
    </row>
    <row r="36" spans="1:22" ht="82.9" customHeight="1" thickTop="1" thickBot="1" x14ac:dyDescent="0.3">
      <c r="B36" s="188" t="s">
        <v>36</v>
      </c>
      <c r="C36" s="188"/>
      <c r="D36" s="188"/>
      <c r="E36" s="188"/>
      <c r="F36" s="188"/>
      <c r="G36" s="188"/>
      <c r="H36" s="188"/>
      <c r="I36" s="188"/>
      <c r="J36" s="21"/>
      <c r="K36" s="21"/>
      <c r="L36" s="7"/>
      <c r="M36" s="7"/>
      <c r="N36" s="7"/>
      <c r="O36" s="22"/>
      <c r="P36" s="22"/>
      <c r="Q36" s="23" t="s">
        <v>9</v>
      </c>
      <c r="R36" s="189" t="s">
        <v>10</v>
      </c>
      <c r="S36" s="190"/>
      <c r="T36" s="191"/>
      <c r="U36" s="56"/>
      <c r="V36" s="24"/>
    </row>
    <row r="37" spans="1:22" ht="43.15" customHeight="1" thickTop="1" thickBot="1" x14ac:dyDescent="0.3">
      <c r="B37" s="184"/>
      <c r="C37" s="184"/>
      <c r="D37" s="184"/>
      <c r="E37" s="184"/>
      <c r="F37" s="184"/>
      <c r="G37" s="184"/>
      <c r="I37" s="25"/>
      <c r="L37" s="9"/>
      <c r="M37" s="9"/>
      <c r="N37" s="9"/>
      <c r="O37" s="26"/>
      <c r="P37" s="26"/>
      <c r="Q37" s="27">
        <f>SUM(P7:P34)</f>
        <v>114380</v>
      </c>
      <c r="R37" s="185">
        <f>SUM(S7:S34)</f>
        <v>0</v>
      </c>
      <c r="S37" s="186"/>
      <c r="T37" s="187"/>
    </row>
    <row r="38" spans="1:22" ht="52.5" customHeight="1" thickTop="1" x14ac:dyDescent="0.25">
      <c r="B38" s="184" t="s">
        <v>122</v>
      </c>
      <c r="C38" s="196"/>
      <c r="D38" s="196"/>
      <c r="E38" s="196"/>
      <c r="F38" s="196"/>
      <c r="H38" s="13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1:22" x14ac:dyDescent="0.25">
      <c r="B39" s="45"/>
      <c r="C39" s="45"/>
      <c r="D39" s="45"/>
      <c r="E39" s="45"/>
      <c r="F39" s="45"/>
      <c r="G39" s="133"/>
      <c r="H39" s="13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1:22" x14ac:dyDescent="0.25">
      <c r="B40" s="45"/>
      <c r="C40" s="45"/>
      <c r="D40" s="45"/>
      <c r="E40" s="45"/>
      <c r="F40" s="45"/>
      <c r="G40" s="133"/>
      <c r="H40" s="13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1:22" x14ac:dyDescent="0.25">
      <c r="B41" s="45"/>
      <c r="C41" s="45"/>
      <c r="D41" s="45"/>
      <c r="E41" s="45"/>
      <c r="F41" s="45"/>
      <c r="G41" s="133"/>
      <c r="H41" s="13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1:22" ht="19.899999999999999" customHeight="1" x14ac:dyDescent="0.25">
      <c r="C42" s="21"/>
      <c r="D42" s="28"/>
      <c r="E42" s="21"/>
      <c r="F42" s="21"/>
      <c r="G42" s="133"/>
      <c r="H42" s="13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1:22" ht="19.899999999999999" customHeight="1" x14ac:dyDescent="0.25">
      <c r="H43" s="3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1:22" ht="19.899999999999999" customHeight="1" x14ac:dyDescent="0.25">
      <c r="C44" s="21"/>
      <c r="D44" s="28"/>
      <c r="E44" s="21"/>
      <c r="F44" s="21"/>
      <c r="G44" s="133"/>
      <c r="H44" s="13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1:22" ht="19.899999999999999" customHeight="1" x14ac:dyDescent="0.25">
      <c r="C45" s="21"/>
      <c r="D45" s="28"/>
      <c r="E45" s="21"/>
      <c r="F45" s="21"/>
      <c r="G45" s="133"/>
      <c r="H45" s="13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1:22" ht="19.899999999999999" customHeight="1" x14ac:dyDescent="0.25">
      <c r="C46" s="21"/>
      <c r="D46" s="28"/>
      <c r="E46" s="21"/>
      <c r="F46" s="21"/>
      <c r="G46" s="133"/>
      <c r="H46" s="13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1:22" ht="19.899999999999999" customHeight="1" x14ac:dyDescent="0.25">
      <c r="C47" s="21"/>
      <c r="D47" s="28"/>
      <c r="E47" s="21"/>
      <c r="F47" s="21"/>
      <c r="G47" s="133"/>
      <c r="H47" s="13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1:22" ht="19.899999999999999" customHeight="1" x14ac:dyDescent="0.25">
      <c r="C48" s="21"/>
      <c r="D48" s="28"/>
      <c r="E48" s="21"/>
      <c r="F48" s="21"/>
      <c r="G48" s="133"/>
      <c r="H48" s="13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133"/>
      <c r="H49" s="13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133"/>
      <c r="H50" s="13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133"/>
      <c r="H51" s="13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133"/>
      <c r="H52" s="13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133"/>
      <c r="H53" s="13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133"/>
      <c r="H54" s="13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133"/>
      <c r="H55" s="13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133"/>
      <c r="H56" s="13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133"/>
      <c r="H57" s="13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133"/>
      <c r="H58" s="13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133"/>
      <c r="H59" s="13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133"/>
      <c r="H60" s="13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133"/>
      <c r="H61" s="13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133"/>
      <c r="H62" s="13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133"/>
      <c r="H63" s="13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133"/>
      <c r="H64" s="13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133"/>
      <c r="H65" s="13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133"/>
      <c r="H66" s="13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133"/>
      <c r="H67" s="13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133"/>
      <c r="H68" s="13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133"/>
      <c r="H69" s="13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133"/>
      <c r="H70" s="13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133"/>
      <c r="H71" s="13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133"/>
      <c r="H72" s="13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133"/>
      <c r="H73" s="13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133"/>
      <c r="H74" s="13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133"/>
      <c r="H75" s="13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133"/>
      <c r="H76" s="13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133"/>
      <c r="H77" s="13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133"/>
      <c r="H78" s="13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133"/>
      <c r="H79" s="13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133"/>
      <c r="H80" s="13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133"/>
      <c r="H81" s="13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133"/>
      <c r="H82" s="13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133"/>
      <c r="H83" s="13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133"/>
      <c r="H84" s="13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133"/>
      <c r="H85" s="13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133"/>
      <c r="H86" s="13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133"/>
      <c r="H87" s="13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133"/>
      <c r="H88" s="13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133"/>
      <c r="H89" s="13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133"/>
      <c r="H90" s="13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133"/>
      <c r="H91" s="13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133"/>
      <c r="H92" s="13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133"/>
      <c r="H93" s="13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133"/>
      <c r="H94" s="13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133"/>
      <c r="H95" s="13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133"/>
      <c r="H96" s="13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133"/>
      <c r="H97" s="13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133"/>
      <c r="H98" s="13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133"/>
      <c r="H99" s="13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8"/>
      <c r="E100" s="21"/>
      <c r="F100" s="21"/>
      <c r="G100" s="133"/>
      <c r="H100" s="13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8"/>
      <c r="E101" s="21"/>
      <c r="F101" s="21"/>
      <c r="G101" s="133"/>
      <c r="H101" s="13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8"/>
      <c r="E102" s="21"/>
      <c r="F102" s="21"/>
      <c r="G102" s="133"/>
      <c r="H102" s="13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8"/>
      <c r="E103" s="21"/>
      <c r="F103" s="21"/>
      <c r="G103" s="133"/>
      <c r="H103" s="13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8"/>
      <c r="E104" s="21"/>
      <c r="F104" s="21"/>
      <c r="G104" s="133"/>
      <c r="H104" s="13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8"/>
      <c r="E105" s="21"/>
      <c r="F105" s="21"/>
      <c r="G105" s="133"/>
      <c r="H105" s="13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8"/>
      <c r="E106" s="21"/>
      <c r="F106" s="21"/>
      <c r="G106" s="133"/>
      <c r="H106" s="13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8"/>
      <c r="E107" s="21"/>
      <c r="F107" s="21"/>
      <c r="G107" s="133"/>
      <c r="H107" s="13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8"/>
      <c r="E108" s="21"/>
      <c r="F108" s="21"/>
      <c r="G108" s="133"/>
      <c r="H108" s="133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8"/>
      <c r="E109" s="21"/>
      <c r="F109" s="21"/>
      <c r="G109" s="133"/>
      <c r="H109" s="133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8"/>
      <c r="E110" s="21"/>
      <c r="F110" s="21"/>
      <c r="G110" s="133"/>
      <c r="H110" s="133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8"/>
      <c r="E111" s="21"/>
      <c r="F111" s="21"/>
      <c r="G111" s="133"/>
      <c r="H111" s="133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8"/>
      <c r="E112" s="21"/>
      <c r="F112" s="21"/>
      <c r="G112" s="133"/>
      <c r="H112" s="133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8"/>
      <c r="E113" s="21"/>
      <c r="F113" s="21"/>
      <c r="G113" s="133"/>
      <c r="H113" s="133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8"/>
      <c r="E114" s="21"/>
      <c r="F114" s="21"/>
      <c r="G114" s="133"/>
      <c r="H114" s="133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8"/>
      <c r="E115" s="21"/>
      <c r="F115" s="21"/>
      <c r="G115" s="133"/>
      <c r="H115" s="133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8"/>
      <c r="E116" s="21"/>
      <c r="F116" s="21"/>
      <c r="G116" s="133"/>
      <c r="H116" s="133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8"/>
      <c r="E117" s="21"/>
      <c r="F117" s="21"/>
      <c r="G117" s="133"/>
      <c r="H117" s="133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8"/>
      <c r="E118" s="21"/>
      <c r="F118" s="21"/>
      <c r="G118" s="133"/>
      <c r="H118" s="133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8"/>
      <c r="E119" s="21"/>
      <c r="F119" s="21"/>
      <c r="G119" s="133"/>
      <c r="H119" s="133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8"/>
      <c r="E120" s="21"/>
      <c r="F120" s="21"/>
      <c r="G120" s="133"/>
      <c r="H120" s="133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8"/>
      <c r="E121" s="21"/>
      <c r="F121" s="21"/>
      <c r="G121" s="133"/>
      <c r="H121" s="133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8"/>
      <c r="E122" s="21"/>
      <c r="F122" s="21"/>
      <c r="G122" s="133"/>
      <c r="H122" s="133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8"/>
      <c r="E123" s="21"/>
      <c r="F123" s="21"/>
      <c r="G123" s="133"/>
      <c r="H123" s="133"/>
      <c r="I123" s="11"/>
      <c r="J123" s="11"/>
      <c r="K123" s="11"/>
      <c r="L123" s="11"/>
      <c r="M123" s="11"/>
      <c r="N123" s="6"/>
      <c r="O123" s="6"/>
      <c r="P123" s="6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ht="19.899999999999999" customHeight="1" x14ac:dyDescent="0.25">
      <c r="C126" s="5"/>
      <c r="E126" s="5"/>
      <c r="F126" s="5"/>
      <c r="J126" s="5"/>
    </row>
    <row r="127" spans="3:19" ht="19.899999999999999" customHeight="1" x14ac:dyDescent="0.25">
      <c r="C127" s="5"/>
      <c r="E127" s="5"/>
      <c r="F127" s="5"/>
      <c r="J127" s="5"/>
    </row>
    <row r="128" spans="3:19" ht="19.899999999999999" customHeight="1" x14ac:dyDescent="0.25">
      <c r="C128" s="5"/>
      <c r="E128" s="5"/>
      <c r="F128" s="5"/>
      <c r="J128" s="5"/>
    </row>
    <row r="129" spans="3:10" ht="19.899999999999999" customHeight="1" x14ac:dyDescent="0.25">
      <c r="C129" s="5"/>
      <c r="E129" s="5"/>
      <c r="F129" s="5"/>
      <c r="J129" s="5"/>
    </row>
    <row r="130" spans="3:10" ht="19.899999999999999" customHeight="1" x14ac:dyDescent="0.25">
      <c r="C130" s="5"/>
      <c r="E130" s="5"/>
      <c r="F130" s="5"/>
      <c r="J130" s="5"/>
    </row>
    <row r="131" spans="3:10" ht="19.899999999999999" customHeight="1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</sheetData>
  <sheetProtection algorithmName="SHA-512" hashValue="KE9q91lSRbup/cSmKvuT5VhprtP/qHozOl4RWIBpBn/Bqjo2Beqpd0LnO/qMQrbESwLP+Swj3AMfsT/S2lqTdg==" saltValue="1tGXY4BdVbahu3zq59QUQA==" spinCount="100000" sheet="1" objects="1" scenarios="1"/>
  <autoFilter ref="B6:V34" xr:uid="{1A0A9128-F08A-4299-90D7-A681FD030C15}"/>
  <mergeCells count="54">
    <mergeCell ref="B38:F38"/>
    <mergeCell ref="B1:D1"/>
    <mergeCell ref="G5:H5"/>
    <mergeCell ref="B37:G37"/>
    <mergeCell ref="R37:T37"/>
    <mergeCell ref="B36:I36"/>
    <mergeCell ref="R36:T36"/>
    <mergeCell ref="I8:I13"/>
    <mergeCell ref="H8:H13"/>
    <mergeCell ref="J8:J13"/>
    <mergeCell ref="L8:L13"/>
    <mergeCell ref="M8:M13"/>
    <mergeCell ref="N8:N13"/>
    <mergeCell ref="O8:O13"/>
    <mergeCell ref="H15:H22"/>
    <mergeCell ref="K8:K13"/>
    <mergeCell ref="U8:U13"/>
    <mergeCell ref="V9:V10"/>
    <mergeCell ref="V11:V12"/>
    <mergeCell ref="I15:I22"/>
    <mergeCell ref="J15:J22"/>
    <mergeCell ref="M15:M22"/>
    <mergeCell ref="N15:N22"/>
    <mergeCell ref="O15:O22"/>
    <mergeCell ref="U15:U22"/>
    <mergeCell ref="L15:L16"/>
    <mergeCell ref="K15:K22"/>
    <mergeCell ref="I28:I29"/>
    <mergeCell ref="H28:H29"/>
    <mergeCell ref="J28:J29"/>
    <mergeCell ref="K28:K29"/>
    <mergeCell ref="V30:V32"/>
    <mergeCell ref="U30:U32"/>
    <mergeCell ref="M28:M29"/>
    <mergeCell ref="N28:N29"/>
    <mergeCell ref="O28:O29"/>
    <mergeCell ref="U28:U29"/>
    <mergeCell ref="I33:I34"/>
    <mergeCell ref="H33:H34"/>
    <mergeCell ref="J33:J34"/>
    <mergeCell ref="K33:K34"/>
    <mergeCell ref="L28:L29"/>
    <mergeCell ref="I30:I32"/>
    <mergeCell ref="H30:H32"/>
    <mergeCell ref="J30:J32"/>
    <mergeCell ref="K30:K32"/>
    <mergeCell ref="L30:L32"/>
    <mergeCell ref="N30:N32"/>
    <mergeCell ref="M30:M32"/>
    <mergeCell ref="O30:O32"/>
    <mergeCell ref="U33:U34"/>
    <mergeCell ref="M33:M34"/>
    <mergeCell ref="N33:N34"/>
    <mergeCell ref="O33:O34"/>
  </mergeCells>
  <conditionalFormatting sqref="D7:D34 B7:B34">
    <cfRule type="containsBlanks" dxfId="7" priority="52">
      <formula>LEN(TRIM(B7))=0</formula>
    </cfRule>
  </conditionalFormatting>
  <conditionalFormatting sqref="B7:B34">
    <cfRule type="cellIs" dxfId="6" priority="49" operator="greaterThanOrEqual">
      <formula>1</formula>
    </cfRule>
  </conditionalFormatting>
  <conditionalFormatting sqref="T7:T34">
    <cfRule type="cellIs" dxfId="5" priority="36" operator="equal">
      <formula>"VYHOVUJE"</formula>
    </cfRule>
  </conditionalFormatting>
  <conditionalFormatting sqref="T7:T34">
    <cfRule type="cellIs" dxfId="4" priority="35" operator="equal">
      <formula>"NEVYHOVUJE"</formula>
    </cfRule>
  </conditionalFormatting>
  <conditionalFormatting sqref="G7:H7 G8:G34 R7:R34">
    <cfRule type="containsBlanks" dxfId="3" priority="29">
      <formula>LEN(TRIM(G7))=0</formula>
    </cfRule>
  </conditionalFormatting>
  <conditionalFormatting sqref="G7:H7 G8:G34 R7:R34">
    <cfRule type="notContainsBlanks" dxfId="2" priority="27">
      <formula>LEN(TRIM(G7))&gt;0</formula>
    </cfRule>
  </conditionalFormatting>
  <conditionalFormatting sqref="G7:H7 G8:G34 R7:R34">
    <cfRule type="notContainsBlanks" dxfId="1" priority="26">
      <formula>LEN(TRIM(G7))&gt;0</formula>
    </cfRule>
  </conditionalFormatting>
  <conditionalFormatting sqref="G7:H7 G8:G34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allowBlank="1" showInputMessage="1" showErrorMessage="1" sqref="J8 J14:J15 J33 J30 J23:J28" xr:uid="{2C232DFB-2DA6-4061-8135-85D351E85ED9}">
      <formula1>"ANO,NE"</formula1>
    </dataValidation>
    <dataValidation type="list" showInputMessage="1" showErrorMessage="1" sqref="E7:E34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 V14 V25 V28:V30 V33:V34 V18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2021-09-22T09:24:23Z</cp:lastPrinted>
  <dcterms:created xsi:type="dcterms:W3CDTF">2014-03-05T12:43:32Z</dcterms:created>
  <dcterms:modified xsi:type="dcterms:W3CDTF">2021-09-30T09:40:09Z</dcterms:modified>
</cp:coreProperties>
</file>